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<sst xmlns="http://schemas.openxmlformats.org/spreadsheetml/2006/main" count="53" uniqueCount="53">
  <si>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附件2：</t>
  </si>
  <si>
    <t>监管企业国有资本经营预算收入表</t>
  </si>
  <si>
    <t>填报单位：                                                                                                                            金额单位： 万元</t>
  </si>
  <si>
    <t>科目编码</t>
  </si>
  <si>
    <t>科目名称∕企业</t>
  </si>
  <si>
    <t>2022年执行数</t>
  </si>
  <si>
    <t>2023年预算数</t>
  </si>
  <si>
    <t>23年为22年的%</t>
  </si>
  <si>
    <t>一、利润收入</t>
  </si>
  <si>
    <t xml:space="preserve">    烟草企业利润收入</t>
  </si>
  <si>
    <t xml:space="preserve">    石油石化企业利润收入</t>
  </si>
  <si>
    <t xml:space="preserve">    电力企业利润收入</t>
  </si>
  <si>
    <t xml:space="preserve">    电信企业利润收入</t>
  </si>
  <si>
    <t xml:space="preserve">    煤炭企业利润收入</t>
  </si>
  <si>
    <t xml:space="preserve">    有色冶金采掘企业利润收入</t>
  </si>
  <si>
    <t xml:space="preserve">    钢铁企业利润收入</t>
  </si>
  <si>
    <t xml:space="preserve">    化工企业利润收入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</si>
  <si>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</si>
  <si>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</si>
  <si>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</si>
  <si>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</si>
  <si>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纺织轻工企业利润收入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</si>
  <si>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</si>
  <si>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</si>
  <si>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</si>
  <si>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</si>
  <si>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境外企业利润收入</t>
  </si>
  <si>
    <t xml:space="preserve">    对外合作企业利润收入</t>
  </si>
  <si>
    <t xml:space="preserve">    医药企业利润收入</t>
  </si>
  <si>
    <t xml:space="preserve">    农林牧渔企业利润收入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</si>
  <si>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</si>
  <si>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</si>
  <si>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</si>
  <si>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科学研究企业利润收入</t>
  </si>
  <si>
    <t xml:space="preserve">    机关社团所属企业利润收入</t>
  </si>
  <si>
    <t xml:space="preserve">    金融企业利润收入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</si>
  <si>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</si>
  <si>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</si>
  <si>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</si>
  <si>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</si>
  <si>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</si>
  <si>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</si>
  <si>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</si>
  <si>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</si>
  <si>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</si>
  <si>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金融企业产权转让收入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</si>
  <si>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</si>
  <si>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</si>
  <si>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</si>
  <si>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</si>
  <si>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</si>
  <si>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五、其他国有资本经营预算收入</t>
  </si>
  <si>
    <t xml:space="preserve">            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</si>
</sst>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1" applyNumberFormat="0" applyFill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4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8" fillId="7" borderId="2" applyNumberFormat="0" applyAlignment="0" applyProtection="0"/>
    <xf numFmtId="0" fontId="12" fillId="8" borderId="3" applyNumberFormat="0" applyAlignment="0" applyProtection="0"/>
    <xf numFmtId="0" fontId="6" fillId="5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3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7" applyNumberFormat="0" applyFont="0" applyAlignment="0" applyProtection="0"/>
    <xf numFmtId="0" fontId="3" fillId="5" borderId="0" applyNumberFormat="0" applyBorder="0" applyAlignment="0" applyProtection="0"/>
    <xf numFmtId="0" fontId="5" fillId="3" borderId="0" applyNumberFormat="0" applyBorder="0" applyAlignment="0" applyProtection="0"/>
    <xf numFmtId="0" fontId="3" fillId="17" borderId="0" applyNumberFormat="0" applyBorder="0" applyAlignment="0" applyProtection="0"/>
    <xf numFmtId="0" fontId="6" fillId="10" borderId="0" applyNumberFormat="0" applyBorder="0" applyAlignment="0" applyProtection="0"/>
    <xf numFmtId="0" fontId="9" fillId="15" borderId="0" applyNumberFormat="0" applyBorder="0" applyAlignment="0" applyProtection="0"/>
    <xf numFmtId="0" fontId="4" fillId="7" borderId="8" applyNumberFormat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15" fillId="6" borderId="8" applyNumberFormat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</cellXfs>
  <cellStyles count="50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60% - 强调文字颜色 6" xfId="25"/>
    <cellStyle name="常规 2" xfId="26"/>
    <cellStyle name="60% - 强调文字颜色 4" xfId="27"/>
    <cellStyle name="输出" xfId="28"/>
    <cellStyle name="检查单元格" xfId="29"/>
    <cellStyle name="40% - 强调文字颜色 3" xfId="30"/>
    <cellStyle name="差" xfId="31"/>
    <cellStyle name="标题 1" xfId="32"/>
    <cellStyle name="解释性文本" xfId="33"/>
    <cellStyle name="标题 2" xfId="34"/>
    <cellStyle name="40% - 强调文字颜色 5" xfId="35"/>
    <cellStyle name="40% - 强调文字颜色 6" xfId="36"/>
    <cellStyle name="Hyperlink" xfId="37"/>
    <cellStyle name="强调文字颜色 5" xfId="38"/>
    <cellStyle name="60% - 强调文字颜色 1" xfId="39"/>
    <cellStyle name="标题 3" xfId="40"/>
    <cellStyle name="汇总" xfId="41"/>
    <cellStyle name="20% - 强调文字颜色 1" xfId="42"/>
    <cellStyle name="40% - 强调文字颜色 1" xfId="43"/>
    <cellStyle name="强调文字颜色 6" xfId="44"/>
    <cellStyle name="Followed Hyperlink" xfId="45"/>
    <cellStyle name="40% - 强调文字颜色 4" xfId="46"/>
    <cellStyle name="60% - 强调文字颜色 2" xfId="47"/>
    <cellStyle name="警告文本" xfId="48"/>
    <cellStyle name="标题 4" xfId="49"/>
    <cellStyle name="20% - 强调文字颜色 2" xfId="50"/>
    <cellStyle name="40% - 强调文字颜色 2" xfId="51"/>
    <cellStyle name="注释" xfId="52"/>
    <cellStyle name="60% - 强调文字颜色 3" xfId="53"/>
    <cellStyle name="好" xfId="54"/>
    <cellStyle name="强调文字颜色 1" xfId="55"/>
    <cellStyle name="20% - 强调文字颜色 5" xfId="56"/>
    <cellStyle name="适中" xfId="57"/>
    <cellStyle name="计算" xfId="58"/>
    <cellStyle name="60% - 强调文字颜色 5" xfId="59"/>
    <cellStyle name="强调文字颜色 3" xfId="60"/>
    <cellStyle name="输入" xfId="61"/>
    <cellStyle name="20% - 强调文字颜色 3" xfId="62"/>
    <cellStyle name="20% - 强调文字颜色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10.75390625" style="2" customWidth="1"/>
    <col min="2" max="2" width="36.375" style="1" customWidth="1"/>
    <col min="3" max="3" width="14.25390625" style="1" customWidth="1"/>
    <col min="4" max="4" width="14.875" style="1" customWidth="1"/>
    <col min="5" max="5" width="15.50390625" style="3" customWidth="1"/>
    <col min="6" max="6" width="9.00390625" style="1" customWidth="1"/>
    <col min="7" max="7" width="18.00390625" style="1" customWidth="1"/>
    <col min="8" max="16" width="9.00390625" style="1" customWidth="1"/>
    <col min="17" max="17" width="9.375" style="1" bestFit="1" customWidth="1"/>
    <col min="18" max="252" width="9.00390625" style="1" customWidth="1"/>
  </cols>
  <sheetData>
    <row r="1" spans="1:5" s="1" customFormat="1" ht="14.25">
      <c r="A1" s="4" t="s">
        <v>0</v>
      </c>
      <c r="B1" s="4"/>
      <c r="C1" s="4"/>
      <c r="D1" s="4"/>
      <c r="E1" s="5"/>
    </row>
    <row r="2" spans="1:5" s="1" customFormat="1" ht="21.75" customHeight="1">
      <c r="A2" s="6" t="s">
        <v>1</v>
      </c>
      <c r="B2" s="6"/>
      <c r="C2" s="6"/>
      <c r="D2" s="6"/>
      <c r="E2" s="7"/>
    </row>
    <row r="3" spans="1:5" s="1" customFormat="1" ht="13.5" customHeight="1">
      <c r="A3" s="4" t="s">
        <v>2</v>
      </c>
      <c r="B3" s="4"/>
      <c r="C3" s="4"/>
      <c r="D3" s="4"/>
      <c r="E3" s="4"/>
    </row>
    <row r="4" spans="1:5" s="1" customFormat="1" ht="20.2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5" s="1" customFormat="1" ht="18" customHeight="1">
      <c r="A5" s="10">
        <v>1030601</v>
      </c>
      <c r="B5" s="10" t="s">
        <v>8</v>
      </c>
      <c r="C5" s="11"/>
      <c r="D5" s="8"/>
      <c r="E5" s="12"/>
    </row>
    <row r="6" spans="1:5" s="1" customFormat="1" ht="18" customHeight="1">
      <c r="A6" s="10">
        <v>103060103</v>
      </c>
      <c r="B6" s="10" t="s">
        <v>9</v>
      </c>
      <c r="C6" s="11"/>
      <c r="D6" s="8"/>
      <c r="E6" s="9"/>
    </row>
    <row r="7" spans="1:5" s="1" customFormat="1" ht="18" customHeight="1">
      <c r="A7" s="10">
        <v>103060104</v>
      </c>
      <c r="B7" s="10" t="s">
        <v>10</v>
      </c>
      <c r="C7" s="11"/>
      <c r="D7" s="8"/>
      <c r="E7" s="9"/>
    </row>
    <row r="8" spans="1:5" s="1" customFormat="1" ht="18" customHeight="1">
      <c r="A8" s="10">
        <v>103060105</v>
      </c>
      <c r="B8" s="10" t="s">
        <v>11</v>
      </c>
      <c r="C8" s="13">
        <v>125.32</v>
      </c>
      <c r="D8" s="14">
        <v>500</v>
      </c>
      <c r="E8" s="9">
        <f aca="true" t="shared" si="0" ref="E8:E13">D8/C8*100</f>
        <v>398.9786147462496</v>
      </c>
    </row>
    <row r="9" spans="1:5" s="1" customFormat="1" ht="18" customHeight="1">
      <c r="A9" s="10">
        <v>103060106</v>
      </c>
      <c r="B9" s="10" t="s">
        <v>12</v>
      </c>
      <c r="C9" s="11"/>
      <c r="D9" s="11"/>
      <c r="E9" s="9"/>
    </row>
    <row r="10" spans="1:5" s="1" customFormat="1" ht="18" customHeight="1">
      <c r="A10" s="10">
        <v>103060107</v>
      </c>
      <c r="B10" s="10" t="s">
        <v>13</v>
      </c>
      <c r="C10" s="11"/>
      <c r="D10" s="11"/>
      <c r="E10" s="9"/>
    </row>
    <row r="11" spans="1:5" s="1" customFormat="1" ht="18" customHeight="1">
      <c r="A11" s="10">
        <v>103060108</v>
      </c>
      <c r="B11" s="10" t="s">
        <v>14</v>
      </c>
      <c r="C11" s="13">
        <f>4494.81</f>
        <v>4494.81</v>
      </c>
      <c r="D11" s="14">
        <v>5549.85</v>
      </c>
      <c r="E11" s="9">
        <f t="shared" si="0"/>
        <v>123.47240484024908</v>
      </c>
    </row>
    <row r="12" spans="1:5" s="1" customFormat="1" ht="18" customHeight="1">
      <c r="A12" s="10">
        <v>103060109</v>
      </c>
      <c r="B12" s="10" t="s">
        <v>15</v>
      </c>
      <c r="C12" s="11"/>
      <c r="D12" s="11"/>
      <c r="E12" s="9"/>
    </row>
    <row r="13" spans="1:5" s="1" customFormat="1" ht="18" customHeight="1">
      <c r="A13" s="10">
        <v>103060112</v>
      </c>
      <c r="B13" s="10" t="s">
        <v>16</v>
      </c>
      <c r="C13" s="13">
        <v>6391.32</v>
      </c>
      <c r="D13" s="14">
        <v>4980</v>
      </c>
      <c r="E13" s="9">
        <f t="shared" si="0"/>
        <v>77.91817652691464</v>
      </c>
    </row>
    <row r="14" spans="1:5" s="1" customFormat="1" ht="18" customHeight="1">
      <c r="A14" s="10">
        <v>103060113</v>
      </c>
      <c r="B14" s="10" t="s">
        <v>17</v>
      </c>
      <c r="C14" s="11"/>
      <c r="D14" s="11"/>
      <c r="E14" s="9"/>
    </row>
    <row r="15" spans="1:5" s="1" customFormat="1" ht="18" customHeight="1">
      <c r="A15" s="10">
        <v>103060114</v>
      </c>
      <c r="B15" s="10" t="s">
        <v>18</v>
      </c>
      <c r="C15" s="11"/>
      <c r="D15" s="11"/>
      <c r="E15" s="9"/>
    </row>
    <row r="16" spans="1:5" s="1" customFormat="1" ht="18" customHeight="1">
      <c r="A16" s="10">
        <v>103060115</v>
      </c>
      <c r="B16" s="10" t="s">
        <v>19</v>
      </c>
      <c r="C16" s="11"/>
      <c r="D16" s="11"/>
      <c r="E16" s="9"/>
    </row>
    <row r="17" spans="1:5" s="1" customFormat="1" ht="18" customHeight="1">
      <c r="A17" s="10">
        <v>103060116</v>
      </c>
      <c r="B17" s="10" t="s">
        <v>20</v>
      </c>
      <c r="C17" s="13">
        <f>4834.95+5930.83+8251.61+3392.84+1048.74+49.42</f>
        <v>23508.39</v>
      </c>
      <c r="D17" s="11">
        <f>6014+(4384.56+0+4554.5)+0</f>
        <v>14953.060000000001</v>
      </c>
      <c r="E17" s="9">
        <f>D17/C17*100</f>
        <v>63.60733338182667</v>
      </c>
    </row>
    <row r="18" spans="1:5" s="1" customFormat="1" ht="18" customHeight="1">
      <c r="A18" s="10">
        <v>103060117</v>
      </c>
      <c r="B18" s="10" t="s">
        <v>21</v>
      </c>
      <c r="C18" s="11"/>
      <c r="D18" s="11"/>
      <c r="E18" s="9"/>
    </row>
    <row r="19" spans="1:5" s="1" customFormat="1" ht="18" customHeight="1">
      <c r="A19" s="10">
        <v>103060118</v>
      </c>
      <c r="B19" s="10" t="s">
        <v>22</v>
      </c>
      <c r="C19" s="13">
        <v>970.82</v>
      </c>
      <c r="D19" s="14">
        <v>1290.31</v>
      </c>
      <c r="E19" s="9">
        <f>D19/C19*100</f>
        <v>132.90929317484188</v>
      </c>
    </row>
    <row r="20" spans="1:5" s="1" customFormat="1" ht="18" customHeight="1">
      <c r="A20" s="10">
        <v>103060119</v>
      </c>
      <c r="B20" s="10" t="s">
        <v>23</v>
      </c>
      <c r="C20" s="11"/>
      <c r="D20" s="11"/>
      <c r="E20" s="9"/>
    </row>
    <row r="21" spans="1:5" s="1" customFormat="1" ht="18" customHeight="1">
      <c r="A21" s="10">
        <v>103060120</v>
      </c>
      <c r="B21" s="10" t="s">
        <v>24</v>
      </c>
      <c r="C21" s="11"/>
      <c r="D21" s="11"/>
      <c r="E21" s="9"/>
    </row>
    <row r="22" spans="1:5" s="1" customFormat="1" ht="18" customHeight="1">
      <c r="A22" s="10">
        <v>103060121</v>
      </c>
      <c r="B22" s="10" t="s">
        <v>25</v>
      </c>
      <c r="C22" s="11"/>
      <c r="D22" s="11"/>
      <c r="E22" s="9"/>
    </row>
    <row r="23" spans="1:5" s="1" customFormat="1" ht="18" customHeight="1">
      <c r="A23" s="10">
        <v>103060122</v>
      </c>
      <c r="B23" s="10" t="s">
        <v>26</v>
      </c>
      <c r="C23" s="11"/>
      <c r="D23" s="11"/>
      <c r="E23" s="9"/>
    </row>
    <row r="24" spans="1:5" s="1" customFormat="1" ht="18" customHeight="1">
      <c r="A24" s="10">
        <v>103060123</v>
      </c>
      <c r="B24" s="10" t="s">
        <v>27</v>
      </c>
      <c r="C24" s="11"/>
      <c r="D24" s="11"/>
      <c r="E24" s="9"/>
    </row>
    <row r="25" spans="1:5" s="1" customFormat="1" ht="18" customHeight="1">
      <c r="A25" s="10">
        <v>103060124</v>
      </c>
      <c r="B25" s="10" t="s">
        <v>28</v>
      </c>
      <c r="C25" s="11"/>
      <c r="D25" s="11"/>
      <c r="E25" s="9"/>
    </row>
    <row r="26" spans="1:5" s="1" customFormat="1" ht="18" customHeight="1">
      <c r="A26" s="10">
        <v>103060125</v>
      </c>
      <c r="B26" s="10" t="s">
        <v>29</v>
      </c>
      <c r="C26" s="13">
        <f>4611.47+1039.62</f>
        <v>5651.09</v>
      </c>
      <c r="D26" s="14">
        <v>8916.45</v>
      </c>
      <c r="E26" s="9">
        <f aca="true" t="shared" si="1" ref="E26:E29">D26/C26*100</f>
        <v>157.78283481593817</v>
      </c>
    </row>
    <row r="27" spans="1:5" s="1" customFormat="1" ht="16.5" customHeight="1">
      <c r="A27" s="10">
        <v>103060129</v>
      </c>
      <c r="B27" s="10" t="s">
        <v>30</v>
      </c>
      <c r="C27" s="13">
        <f>3899.09</f>
        <v>3899.09</v>
      </c>
      <c r="D27" s="14">
        <v>8887.11</v>
      </c>
      <c r="E27" s="9">
        <f t="shared" si="1"/>
        <v>227.9277985376075</v>
      </c>
    </row>
    <row r="28" spans="1:5" s="1" customFormat="1" ht="18" customHeight="1">
      <c r="A28" s="10">
        <v>103060130</v>
      </c>
      <c r="B28" s="10" t="s">
        <v>31</v>
      </c>
      <c r="C28" s="11"/>
      <c r="D28" s="11"/>
      <c r="E28" s="9"/>
    </row>
    <row r="29" spans="1:5" s="1" customFormat="1" ht="16.5" customHeight="1">
      <c r="A29" s="10">
        <v>103060131</v>
      </c>
      <c r="B29" s="10" t="s">
        <v>32</v>
      </c>
      <c r="C29" s="15">
        <f>983.1+11.47+85.53</f>
        <v>1080.1000000000001</v>
      </c>
      <c r="D29" s="11"/>
      <c r="E29" s="9">
        <f t="shared" si="1"/>
        <v>0</v>
      </c>
    </row>
    <row r="30" spans="1:5" s="1" customFormat="1" ht="18" customHeight="1">
      <c r="A30" s="10">
        <v>103060132</v>
      </c>
      <c r="B30" s="10" t="s">
        <v>33</v>
      </c>
      <c r="C30" s="11"/>
      <c r="D30" s="11"/>
      <c r="E30" s="9"/>
    </row>
    <row r="31" spans="1:5" s="1" customFormat="1" ht="18" customHeight="1">
      <c r="A31" s="10">
        <v>103060133</v>
      </c>
      <c r="B31" s="10" t="s">
        <v>34</v>
      </c>
      <c r="C31" s="11"/>
      <c r="D31" s="11"/>
      <c r="E31" s="9"/>
    </row>
    <row r="32" spans="1:5" s="1" customFormat="1" ht="18" customHeight="1">
      <c r="A32" s="10">
        <v>103060134</v>
      </c>
      <c r="B32" s="10" t="s">
        <v>35</v>
      </c>
      <c r="C32" s="11"/>
      <c r="D32" s="11"/>
      <c r="E32" s="9"/>
    </row>
    <row r="33" spans="1:5" s="1" customFormat="1" ht="18" customHeight="1">
      <c r="A33" s="10">
        <v>103060198</v>
      </c>
      <c r="B33" s="10" t="s">
        <v>36</v>
      </c>
      <c r="C33" s="15">
        <f>3090.92+3416.55+7473.39+940.27+37.6+3000</f>
        <v>17958.730000000003</v>
      </c>
      <c r="D33" s="11">
        <f>30000+0+6000+15.75+27.79+0+(0+0+1218.48+902.97)+0</f>
        <v>38164.99</v>
      </c>
      <c r="E33" s="9">
        <f>D33/C33*100</f>
        <v>212.51497182707237</v>
      </c>
    </row>
    <row r="34" spans="1:5" s="1" customFormat="1" ht="18" customHeight="1">
      <c r="A34" s="10">
        <v>1030602</v>
      </c>
      <c r="B34" s="10" t="s">
        <v>37</v>
      </c>
      <c r="C34" s="11"/>
      <c r="D34" s="11"/>
      <c r="E34" s="9"/>
    </row>
    <row r="35" spans="1:5" s="1" customFormat="1" ht="18" customHeight="1">
      <c r="A35" s="10">
        <v>103060202</v>
      </c>
      <c r="B35" s="10" t="s">
        <v>38</v>
      </c>
      <c r="C35" s="11"/>
      <c r="D35" s="11"/>
      <c r="E35" s="9"/>
    </row>
    <row r="36" spans="1:5" s="1" customFormat="1" ht="18" customHeight="1">
      <c r="A36" s="10">
        <v>103060103</v>
      </c>
      <c r="B36" s="10" t="s">
        <v>39</v>
      </c>
      <c r="C36" s="11"/>
      <c r="D36" s="11"/>
      <c r="E36" s="9"/>
    </row>
    <row r="37" spans="1:5" s="1" customFormat="1" ht="18" customHeight="1">
      <c r="A37" s="10">
        <v>103060104</v>
      </c>
      <c r="B37" s="10" t="s">
        <v>40</v>
      </c>
      <c r="C37" s="11"/>
      <c r="D37" s="11"/>
      <c r="E37" s="9"/>
    </row>
    <row r="38" spans="1:5" s="1" customFormat="1" ht="18" customHeight="1">
      <c r="A38" s="10">
        <v>103060105</v>
      </c>
      <c r="B38" s="10" t="s">
        <v>41</v>
      </c>
      <c r="C38" s="11"/>
      <c r="D38" s="11"/>
      <c r="E38" s="9"/>
    </row>
    <row r="39" spans="1:5" s="1" customFormat="1" ht="18" customHeight="1">
      <c r="A39" s="10">
        <v>1030603</v>
      </c>
      <c r="B39" s="10" t="s">
        <v>42</v>
      </c>
      <c r="C39" s="11"/>
      <c r="D39" s="11"/>
      <c r="E39" s="9"/>
    </row>
    <row r="40" spans="1:5" s="1" customFormat="1" ht="18" customHeight="1">
      <c r="A40" s="10">
        <v>103060304</v>
      </c>
      <c r="B40" s="10" t="s">
        <v>43</v>
      </c>
      <c r="C40" s="11"/>
      <c r="D40" s="11"/>
      <c r="E40" s="9"/>
    </row>
    <row r="41" spans="1:5" s="1" customFormat="1" ht="18" customHeight="1">
      <c r="A41" s="10">
        <v>103060105</v>
      </c>
      <c r="B41" s="10" t="s">
        <v>44</v>
      </c>
      <c r="C41" s="11"/>
      <c r="D41" s="11"/>
      <c r="E41" s="9"/>
    </row>
    <row r="42" spans="1:5" s="1" customFormat="1" ht="18" customHeight="1">
      <c r="A42" s="10">
        <v>103060107</v>
      </c>
      <c r="B42" s="10" t="s">
        <v>45</v>
      </c>
      <c r="C42" s="11"/>
      <c r="D42" s="11"/>
      <c r="E42" s="9"/>
    </row>
    <row r="43" spans="1:5" s="1" customFormat="1" ht="18" customHeight="1">
      <c r="A43" s="10">
        <v>103060107</v>
      </c>
      <c r="B43" s="10" t="s">
        <v>46</v>
      </c>
      <c r="C43" s="11"/>
      <c r="D43" s="11"/>
      <c r="E43" s="9"/>
    </row>
    <row r="44" spans="1:5" s="1" customFormat="1" ht="18" customHeight="1">
      <c r="A44" s="10">
        <v>1030604</v>
      </c>
      <c r="B44" s="10" t="s">
        <v>47</v>
      </c>
      <c r="C44" s="11"/>
      <c r="D44" s="11"/>
      <c r="E44" s="9"/>
    </row>
    <row r="45" spans="1:5" s="1" customFormat="1" ht="18" customHeight="1">
      <c r="A45" s="10">
        <v>103060401</v>
      </c>
      <c r="B45" s="10" t="s">
        <v>48</v>
      </c>
      <c r="C45" s="11"/>
      <c r="D45" s="11"/>
      <c r="E45" s="9"/>
    </row>
    <row r="46" spans="1:5" s="1" customFormat="1" ht="18" customHeight="1">
      <c r="A46" s="10">
        <v>103060402</v>
      </c>
      <c r="B46" s="10" t="s">
        <v>49</v>
      </c>
      <c r="C46" s="11"/>
      <c r="D46" s="11"/>
      <c r="E46" s="9"/>
    </row>
    <row r="47" spans="1:5" s="1" customFormat="1" ht="18" customHeight="1">
      <c r="A47" s="10">
        <v>103060498</v>
      </c>
      <c r="B47" s="10" t="s">
        <v>50</v>
      </c>
      <c r="C47" s="11"/>
      <c r="D47" s="11"/>
      <c r="E47" s="9"/>
    </row>
    <row r="48" spans="1:5" s="1" customFormat="1" ht="18" customHeight="1">
      <c r="A48" s="10">
        <v>1030698</v>
      </c>
      <c r="B48" s="10" t="s">
        <v>51</v>
      </c>
      <c r="C48" s="11"/>
      <c r="D48" s="11"/>
      <c r="E48" s="9"/>
    </row>
    <row r="49" spans="1:5" s="1" customFormat="1" ht="18" customHeight="1">
      <c r="A49" s="16"/>
      <c r="B49" s="17" t="s">
        <v>52</v>
      </c>
      <c r="C49" s="11">
        <f>SUM(C5:C48)</f>
        <v>64079.67</v>
      </c>
      <c r="D49" s="11">
        <f>SUM(D6:D33)</f>
        <v>83241.77</v>
      </c>
      <c r="E49" s="9">
        <f>D49/C49*100</f>
        <v>129.90355599521658</v>
      </c>
    </row>
    <row r="50" spans="1:5" s="1" customFormat="1" ht="14.25">
      <c r="A50" s="18"/>
      <c r="B50" s="19"/>
      <c r="C50" s="19"/>
      <c r="D50" s="19"/>
      <c r="E50" s="20"/>
    </row>
    <row r="51" spans="1:5" s="1" customFormat="1" ht="14.25">
      <c r="A51" s="18"/>
      <c r="B51" s="19"/>
      <c r="C51" s="19"/>
      <c r="D51" s="19"/>
      <c r="E51" s="20"/>
    </row>
    <row r="52" spans="1:5" s="1" customFormat="1" ht="14.25">
      <c r="A52" s="18"/>
      <c r="B52" s="19"/>
      <c r="C52" s="19"/>
      <c r="D52" s="19"/>
      <c r="E52" s="20"/>
    </row>
    <row r="53" spans="1:5" s="1" customFormat="1" ht="14.25">
      <c r="A53" s="18"/>
      <c r="B53" s="19"/>
      <c r="C53" s="19"/>
      <c r="D53" s="19"/>
      <c r="E53" s="20"/>
    </row>
    <row r="54" spans="1:5" s="1" customFormat="1" ht="14.25">
      <c r="A54" s="18"/>
      <c r="B54" s="19"/>
      <c r="C54" s="19"/>
      <c r="D54" s="19"/>
      <c r="E54" s="20"/>
    </row>
    <row r="55" spans="1:5" s="1" customFormat="1" ht="14.25">
      <c r="A55" s="18"/>
      <c r="B55" s="19"/>
      <c r="C55" s="19"/>
      <c r="D55" s="19"/>
      <c r="E55" s="20"/>
    </row>
    <row r="56" spans="1:5" s="1" customFormat="1" ht="14.25">
      <c r="A56" s="18"/>
      <c r="B56" s="19"/>
      <c r="C56" s="19"/>
      <c r="D56" s="19"/>
      <c r="E56" s="20"/>
    </row>
    <row r="57" spans="1:5" s="1" customFormat="1" ht="14.25">
      <c r="A57" s="18"/>
      <c r="B57" s="19"/>
      <c r="C57" s="19"/>
      <c r="D57" s="19"/>
      <c r="E57" s="20"/>
    </row>
    <row r="58" spans="1:5" s="1" customFormat="1" ht="14.25">
      <c r="A58" s="18"/>
      <c r="B58" s="19"/>
      <c r="C58" s="19"/>
      <c r="D58" s="19"/>
      <c r="E58" s="20"/>
    </row>
    <row r="59" spans="1:5" s="1" customFormat="1" ht="14.25">
      <c r="A59" s="18"/>
      <c r="B59" s="19"/>
      <c r="C59" s="19"/>
      <c r="D59" s="19"/>
      <c r="E59" s="20"/>
    </row>
  </sheetData>
  <sheetProtection/>
  <mergeCells count="3">
    <mergeCell ref="A1:E1"/>
    <mergeCell ref="A2:E2"/>
    <mergeCell ref="A3:E3"/>
  </mergeCells>
  <printOptions/>
  <pageMargins left="0.7513888888888889" right="0.5111111111111111" top="0.5111111111111111" bottom="0.3541666666666667" header="0.5111111111111111" footer="0.5111111111111111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gzty120</cp:lastModifiedBy>
  <cp:lastPrinted>2013-08-30T17:31:04Z</cp:lastPrinted>
  <dcterms:created xsi:type="dcterms:W3CDTF">2009-04-07T17:44:19Z</dcterms:created>
  <dcterms:modified xsi:type="dcterms:W3CDTF">2023-02-28T09:28:17Z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