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052" windowHeight="13445" activeTab="0"/>
  </bookViews>
  <sheets>
    <sheet name="收入表" sheetId="1" r:id="rId1"/>
  </sheets>
  <definedNames/>
  <calcPr fullCalcOnLoad="1" fullPrecision="0"/>
</workbook>
</file>

<file path=xl/sharedStrings.xml><?xml version="1.0" encoding="utf-8"?>
<sst xmlns="http://schemas.openxmlformats.org/spreadsheetml/2006/main" count="53" uniqueCount="53">
  <si>
    <t>附件1：</t>
  </si>
  <si>
    <r>
      <t>2022</t>
    </r>
    <r>
      <rPr>
        <b/>
        <sz val="14"/>
        <rFont val="宋体"/>
        <family val="0"/>
      </rPr>
      <t>年自治区国资委国有资本经营预算收入表</t>
    </r>
  </si>
  <si>
    <t>填报单位：自治区国资委                                                       金额单位： 万元</t>
  </si>
  <si>
    <t>科目编码</t>
  </si>
  <si>
    <t>科目名称∕企业</t>
  </si>
  <si>
    <r>
      <t>202</t>
    </r>
    <r>
      <rPr>
        <sz val="10"/>
        <rFont val="宋体"/>
        <family val="0"/>
      </rPr>
      <t>1</t>
    </r>
    <r>
      <rPr>
        <sz val="10"/>
        <rFont val="宋体"/>
        <family val="0"/>
      </rPr>
      <t>年执行数</t>
    </r>
  </si>
  <si>
    <r>
      <t>202</t>
    </r>
    <r>
      <rPr>
        <sz val="10"/>
        <rFont val="宋体"/>
        <family val="0"/>
      </rPr>
      <t>2</t>
    </r>
    <r>
      <rPr>
        <sz val="10"/>
        <rFont val="宋体"/>
        <family val="0"/>
      </rPr>
      <t>年预算数</t>
    </r>
  </si>
  <si>
    <r>
      <t>2</t>
    </r>
    <r>
      <rPr>
        <sz val="10"/>
        <rFont val="宋体"/>
        <family val="0"/>
      </rPr>
      <t>2</t>
    </r>
    <r>
      <rPr>
        <sz val="10"/>
        <rFont val="宋体"/>
        <family val="0"/>
      </rPr>
      <t>年为2</t>
    </r>
    <r>
      <rPr>
        <sz val="10"/>
        <rFont val="宋体"/>
        <family val="0"/>
      </rPr>
      <t>1</t>
    </r>
    <r>
      <rPr>
        <sz val="10"/>
        <rFont val="宋体"/>
        <family val="0"/>
      </rPr>
      <t>年的%</t>
    </r>
  </si>
  <si>
    <t>一、利润收入</t>
  </si>
  <si>
    <t xml:space="preserve">    烟草企业利润收入</t>
  </si>
  <si>
    <t xml:space="preserve">    石油石化企业利润收入</t>
  </si>
  <si>
    <t xml:space="preserve">    电力企业利润收入</t>
  </si>
  <si>
    <t xml:space="preserve">    电信企业利润收入</t>
  </si>
  <si>
    <t xml:space="preserve">    煤炭企业利润收入</t>
  </si>
  <si>
    <t xml:space="preserve">    有色冶金采掘企业利润收入</t>
  </si>
  <si>
    <t xml:space="preserve">    钢铁企业利润收入</t>
  </si>
  <si>
    <t xml:space="preserve">    化工企业利润收入</t>
  </si>
  <si>
    <t xml:space="preserve">    运输企业利润收入</t>
  </si>
  <si>
    <t xml:space="preserve">    电子企业利润收入</t>
  </si>
  <si>
    <t xml:space="preserve">    机械企业利润收入</t>
  </si>
  <si>
    <t xml:space="preserve">    投资服务企业利润收入</t>
  </si>
  <si>
    <t xml:space="preserve">    纺织轻工企业利润收入</t>
  </si>
  <si>
    <t xml:space="preserve">    贸易企业利润收入</t>
  </si>
  <si>
    <t xml:space="preserve">    建筑施工企业利润收入</t>
  </si>
  <si>
    <t xml:space="preserve">    房地产企业利润收入</t>
  </si>
  <si>
    <t xml:space="preserve">    建材企业利润收入</t>
  </si>
  <si>
    <t xml:space="preserve">    境外企业利润收入</t>
  </si>
  <si>
    <t xml:space="preserve">    对外合作企业利润收入</t>
  </si>
  <si>
    <t xml:space="preserve">    医药企业利润收入</t>
  </si>
  <si>
    <t xml:space="preserve">    农林牧渔企业利润收入</t>
  </si>
  <si>
    <t xml:space="preserve">    地质勘查企业利润收入</t>
  </si>
  <si>
    <t xml:space="preserve">    卫生体育福利企业利润收入</t>
  </si>
  <si>
    <t xml:space="preserve">    教育文化广播企业利润收入</t>
  </si>
  <si>
    <t xml:space="preserve">    科学研究企业利润收入</t>
  </si>
  <si>
    <t xml:space="preserve">    机关社团所属企业利润收入</t>
  </si>
  <si>
    <t xml:space="preserve">    金融企业利润收入</t>
  </si>
  <si>
    <t xml:space="preserve">    其他国有资本经营预算企业利润收入</t>
  </si>
  <si>
    <t>二、股利、股息收入</t>
  </si>
  <si>
    <t xml:space="preserve">    国有控股公司股利、股息收入</t>
  </si>
  <si>
    <t xml:space="preserve">    国有参股公司股利、股息收入</t>
  </si>
  <si>
    <t xml:space="preserve">    金融企业股利、股息收入（国资预算）</t>
  </si>
  <si>
    <t xml:space="preserve">    其他国有资本经营预算企业股利、股息收入</t>
  </si>
  <si>
    <t>三、产权转让收入</t>
  </si>
  <si>
    <t xml:space="preserve">    国有股权、股份转让收入</t>
  </si>
  <si>
    <t xml:space="preserve">    国有独资企业产权转让收入</t>
  </si>
  <si>
    <t xml:space="preserve">    金融企业产权转让收入</t>
  </si>
  <si>
    <t xml:space="preserve">    其他国有资本经营预算企业产权转让收入</t>
  </si>
  <si>
    <t>四、清算收入</t>
  </si>
  <si>
    <t xml:space="preserve">    国有股权、股份清算收入</t>
  </si>
  <si>
    <t xml:space="preserve">    国有独资企业清算收入</t>
  </si>
  <si>
    <t xml:space="preserve">    其他国有资本经营预算企业清算收入</t>
  </si>
  <si>
    <t>五、其他国有资本经营预算收入</t>
  </si>
  <si>
    <t xml:space="preserve">            合   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</si>
</sst>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26" fillId="7" borderId="0" applyNumberFormat="0" applyBorder="0" applyAlignment="0" applyProtection="0"/>
    <xf numFmtId="41" fontId="0" fillId="0" borderId="0" applyFont="0" applyFill="0" applyBorder="0" applyAlignment="0" applyProtection="0"/>
    <xf numFmtId="0" fontId="26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38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26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0" fillId="16" borderId="8" applyNumberFormat="0" applyFont="0" applyAlignment="0" applyProtection="0"/>
    <xf numFmtId="0" fontId="25" fillId="17" borderId="0" applyNumberFormat="0" applyBorder="0" applyAlignment="0" applyProtection="0"/>
    <xf numFmtId="0" fontId="40" fillId="18" borderId="0" applyNumberFormat="0" applyBorder="0" applyAlignment="0" applyProtection="0"/>
    <xf numFmtId="0" fontId="26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9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43" fillId="29" borderId="9" applyNumberFormat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176" fontId="44" fillId="0" borderId="10" xfId="0" applyNumberFormat="1" applyFont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10" fontId="45" fillId="0" borderId="10" xfId="0" applyNumberFormat="1" applyFont="1" applyBorder="1" applyAlignment="1">
      <alignment horizontal="center" vertical="center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tabSelected="1" zoomScaleSheetLayoutView="100" workbookViewId="0" topLeftCell="A1">
      <selection activeCell="H8" sqref="H8"/>
    </sheetView>
  </sheetViews>
  <sheetFormatPr defaultColWidth="9.00390625" defaultRowHeight="14.25"/>
  <cols>
    <col min="1" max="1" width="9.50390625" style="1" customWidth="1"/>
    <col min="2" max="2" width="36.25390625" style="1" customWidth="1"/>
    <col min="3" max="3" width="31.875" style="1" customWidth="1"/>
    <col min="4" max="4" width="17.00390625" style="1" customWidth="1"/>
    <col min="5" max="5" width="15.125" style="1" customWidth="1"/>
    <col min="6" max="7" width="9.375" style="1" bestFit="1" customWidth="1"/>
    <col min="8" max="253" width="9.00390625" style="1" customWidth="1"/>
  </cols>
  <sheetData>
    <row r="1" spans="1:5" s="1" customFormat="1" ht="13.5">
      <c r="A1" s="2" t="s">
        <v>0</v>
      </c>
      <c r="B1" s="2"/>
      <c r="C1" s="2"/>
      <c r="D1" s="2"/>
      <c r="E1" s="2"/>
    </row>
    <row r="2" spans="1:5" s="1" customFormat="1" ht="21.75" customHeight="1">
      <c r="A2" s="3" t="s">
        <v>1</v>
      </c>
      <c r="B2" s="3"/>
      <c r="C2" s="3"/>
      <c r="D2" s="3"/>
      <c r="E2" s="3"/>
    </row>
    <row r="3" spans="1:5" s="1" customFormat="1" ht="13.5" customHeight="1">
      <c r="A3" s="4" t="s">
        <v>2</v>
      </c>
      <c r="B3" s="4"/>
      <c r="C3" s="4"/>
      <c r="D3" s="4"/>
      <c r="E3" s="4"/>
    </row>
    <row r="4" spans="1:5" s="1" customFormat="1" ht="20.2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</row>
    <row r="5" spans="1:5" s="1" customFormat="1" ht="18" customHeight="1">
      <c r="A5" s="6">
        <v>1030601</v>
      </c>
      <c r="B5" s="7" t="s">
        <v>8</v>
      </c>
      <c r="C5" s="8">
        <f>SUM(C6:C33)</f>
        <v>38196.79</v>
      </c>
      <c r="D5" s="8">
        <f>SUM(D6:D33)</f>
        <v>55871.28</v>
      </c>
      <c r="E5" s="12">
        <f>D5/C5*100%</f>
        <v>1.4627</v>
      </c>
    </row>
    <row r="6" spans="1:5" s="1" customFormat="1" ht="18" customHeight="1">
      <c r="A6" s="6">
        <v>103060103</v>
      </c>
      <c r="B6" s="7" t="s">
        <v>9</v>
      </c>
      <c r="C6" s="8"/>
      <c r="D6" s="8"/>
      <c r="E6" s="12"/>
    </row>
    <row r="7" spans="1:5" s="1" customFormat="1" ht="18" customHeight="1">
      <c r="A7" s="6">
        <v>103060104</v>
      </c>
      <c r="B7" s="7" t="s">
        <v>10</v>
      </c>
      <c r="C7" s="8"/>
      <c r="D7" s="8"/>
      <c r="E7" s="12"/>
    </row>
    <row r="8" spans="1:5" s="1" customFormat="1" ht="18" customHeight="1">
      <c r="A8" s="6">
        <v>103060105</v>
      </c>
      <c r="B8" s="7" t="s">
        <v>11</v>
      </c>
      <c r="C8" s="8">
        <v>97.68</v>
      </c>
      <c r="D8" s="8">
        <v>0</v>
      </c>
      <c r="E8" s="12">
        <f>D8/C8*100%</f>
        <v>0</v>
      </c>
    </row>
    <row r="9" spans="1:5" s="1" customFormat="1" ht="18" customHeight="1">
      <c r="A9" s="6">
        <v>103060106</v>
      </c>
      <c r="B9" s="7" t="s">
        <v>12</v>
      </c>
      <c r="C9" s="8"/>
      <c r="D9" s="8"/>
      <c r="E9" s="12"/>
    </row>
    <row r="10" spans="1:5" s="1" customFormat="1" ht="18" customHeight="1">
      <c r="A10" s="6">
        <v>103060107</v>
      </c>
      <c r="B10" s="7" t="s">
        <v>13</v>
      </c>
      <c r="C10" s="8">
        <v>329.79</v>
      </c>
      <c r="D10" s="8">
        <v>2255.5</v>
      </c>
      <c r="E10" s="12">
        <f>D10/C10*100%</f>
        <v>6.8392</v>
      </c>
    </row>
    <row r="11" spans="1:5" s="1" customFormat="1" ht="18" customHeight="1">
      <c r="A11" s="6">
        <v>103060108</v>
      </c>
      <c r="B11" s="7" t="s">
        <v>14</v>
      </c>
      <c r="C11" s="8">
        <v>711.58</v>
      </c>
      <c r="D11" s="8">
        <v>2097.28</v>
      </c>
      <c r="E11" s="12">
        <f>D11/C11*100%</f>
        <v>2.9474</v>
      </c>
    </row>
    <row r="12" spans="1:5" s="1" customFormat="1" ht="18" customHeight="1">
      <c r="A12" s="6">
        <v>103060109</v>
      </c>
      <c r="B12" s="7" t="s">
        <v>15</v>
      </c>
      <c r="C12" s="8"/>
      <c r="D12" s="8"/>
      <c r="E12" s="12"/>
    </row>
    <row r="13" spans="1:5" s="1" customFormat="1" ht="18" customHeight="1">
      <c r="A13" s="6">
        <v>103060112</v>
      </c>
      <c r="B13" s="7" t="s">
        <v>16</v>
      </c>
      <c r="C13" s="8"/>
      <c r="D13" s="8"/>
      <c r="E13" s="12"/>
    </row>
    <row r="14" spans="1:5" s="1" customFormat="1" ht="18" customHeight="1">
      <c r="A14" s="6">
        <v>103060113</v>
      </c>
      <c r="B14" s="7" t="s">
        <v>17</v>
      </c>
      <c r="C14" s="8"/>
      <c r="D14" s="8"/>
      <c r="E14" s="12"/>
    </row>
    <row r="15" spans="1:5" s="1" customFormat="1" ht="18" customHeight="1">
      <c r="A15" s="6">
        <v>103060114</v>
      </c>
      <c r="B15" s="7" t="s">
        <v>18</v>
      </c>
      <c r="C15" s="8"/>
      <c r="D15" s="8"/>
      <c r="E15" s="12"/>
    </row>
    <row r="16" spans="1:5" s="1" customFormat="1" ht="18" customHeight="1">
      <c r="A16" s="6">
        <v>103060115</v>
      </c>
      <c r="B16" s="7" t="s">
        <v>19</v>
      </c>
      <c r="C16" s="8"/>
      <c r="D16" s="8"/>
      <c r="E16" s="12"/>
    </row>
    <row r="17" spans="1:5" s="1" customFormat="1" ht="18" customHeight="1">
      <c r="A17" s="6">
        <v>103060116</v>
      </c>
      <c r="B17" s="7" t="s">
        <v>20</v>
      </c>
      <c r="C17" s="8">
        <f>(3749.85+855.87)+2976.5+1476.13+3741.84+696.04+6217.36+9774.95</f>
        <v>29488.54</v>
      </c>
      <c r="D17" s="8">
        <f>(3946.85+0)+2354.69+1413.75+3650.94+851.84+16836.44+5897.45</f>
        <v>34951.96</v>
      </c>
      <c r="E17" s="12">
        <f>D17/C17*100%</f>
        <v>1.1853</v>
      </c>
    </row>
    <row r="18" spans="1:5" s="1" customFormat="1" ht="18" customHeight="1">
      <c r="A18" s="6">
        <v>103060117</v>
      </c>
      <c r="B18" s="7" t="s">
        <v>21</v>
      </c>
      <c r="C18" s="8"/>
      <c r="D18" s="8"/>
      <c r="E18" s="12"/>
    </row>
    <row r="19" spans="1:5" s="1" customFormat="1" ht="18" customHeight="1">
      <c r="A19" s="6">
        <v>103060118</v>
      </c>
      <c r="B19" s="7" t="s">
        <v>22</v>
      </c>
      <c r="C19" s="8"/>
      <c r="D19" s="8">
        <v>1008</v>
      </c>
      <c r="E19" s="12"/>
    </row>
    <row r="20" spans="1:5" s="1" customFormat="1" ht="18" customHeight="1">
      <c r="A20" s="6">
        <v>103060119</v>
      </c>
      <c r="B20" s="7" t="s">
        <v>23</v>
      </c>
      <c r="C20" s="9"/>
      <c r="D20" s="9"/>
      <c r="E20" s="12"/>
    </row>
    <row r="21" spans="1:5" s="1" customFormat="1" ht="18" customHeight="1">
      <c r="A21" s="6">
        <v>103060120</v>
      </c>
      <c r="B21" s="7" t="s">
        <v>24</v>
      </c>
      <c r="C21" s="8"/>
      <c r="D21" s="8"/>
      <c r="E21" s="12"/>
    </row>
    <row r="22" spans="1:5" s="1" customFormat="1" ht="18" customHeight="1">
      <c r="A22" s="6">
        <v>103060121</v>
      </c>
      <c r="B22" s="7" t="s">
        <v>25</v>
      </c>
      <c r="C22" s="8"/>
      <c r="D22" s="8"/>
      <c r="E22" s="12"/>
    </row>
    <row r="23" spans="1:5" s="1" customFormat="1" ht="18" customHeight="1">
      <c r="A23" s="6">
        <v>103060122</v>
      </c>
      <c r="B23" s="7" t="s">
        <v>26</v>
      </c>
      <c r="C23" s="8"/>
      <c r="D23" s="8"/>
      <c r="E23" s="12"/>
    </row>
    <row r="24" spans="1:5" s="1" customFormat="1" ht="18" customHeight="1">
      <c r="A24" s="6">
        <v>103060123</v>
      </c>
      <c r="B24" s="7" t="s">
        <v>27</v>
      </c>
      <c r="C24" s="8"/>
      <c r="D24" s="8"/>
      <c r="E24" s="12"/>
    </row>
    <row r="25" spans="1:5" s="1" customFormat="1" ht="18" customHeight="1">
      <c r="A25" s="6">
        <v>103060124</v>
      </c>
      <c r="B25" s="7" t="s">
        <v>28</v>
      </c>
      <c r="C25" s="8"/>
      <c r="D25" s="8"/>
      <c r="E25" s="12"/>
    </row>
    <row r="26" spans="1:5" s="1" customFormat="1" ht="18" customHeight="1">
      <c r="A26" s="6">
        <v>103060125</v>
      </c>
      <c r="B26" s="7" t="s">
        <v>29</v>
      </c>
      <c r="C26" s="9">
        <f>(583.1+2278.58+66.85)</f>
        <v>2928.53</v>
      </c>
      <c r="D26" s="9">
        <f>(5737.5+2511.75+46.8)</f>
        <v>8296.05</v>
      </c>
      <c r="E26" s="12">
        <f>D26/C26*100%</f>
        <v>2.8328</v>
      </c>
    </row>
    <row r="27" spans="1:5" s="1" customFormat="1" ht="18" customHeight="1">
      <c r="A27" s="6">
        <v>103060129</v>
      </c>
      <c r="B27" s="7" t="s">
        <v>30</v>
      </c>
      <c r="C27" s="8">
        <f>(0+2609.74+9.42+93.37+235.92)</f>
        <v>2948.45</v>
      </c>
      <c r="D27" s="8">
        <f>(0+2476.8+0+0+197.5)</f>
        <v>2674.3</v>
      </c>
      <c r="E27" s="12">
        <f>D27/C27*100%</f>
        <v>0.907</v>
      </c>
    </row>
    <row r="28" spans="1:5" s="1" customFormat="1" ht="18" customHeight="1">
      <c r="A28" s="6">
        <v>103060130</v>
      </c>
      <c r="B28" s="7" t="s">
        <v>31</v>
      </c>
      <c r="C28" s="8"/>
      <c r="D28" s="8"/>
      <c r="E28" s="12"/>
    </row>
    <row r="29" spans="1:5" s="1" customFormat="1" ht="18" customHeight="1">
      <c r="A29" s="6">
        <v>103060131</v>
      </c>
      <c r="B29" s="7" t="s">
        <v>32</v>
      </c>
      <c r="C29" s="8">
        <f>59.8+896.5+3.95</f>
        <v>960.25</v>
      </c>
      <c r="D29" s="8">
        <f>58.91+898.75+4.5+12.5</f>
        <v>974.66</v>
      </c>
      <c r="E29" s="12">
        <f>D29/C29*100%</f>
        <v>1.015</v>
      </c>
    </row>
    <row r="30" spans="1:5" s="1" customFormat="1" ht="18" customHeight="1">
      <c r="A30" s="6">
        <v>103060132</v>
      </c>
      <c r="B30" s="7" t="s">
        <v>33</v>
      </c>
      <c r="C30" s="8"/>
      <c r="D30" s="8"/>
      <c r="E30" s="12"/>
    </row>
    <row r="31" spans="1:5" s="1" customFormat="1" ht="18" customHeight="1">
      <c r="A31" s="6">
        <v>103060133</v>
      </c>
      <c r="B31" s="7" t="s">
        <v>34</v>
      </c>
      <c r="C31" s="8"/>
      <c r="D31" s="8"/>
      <c r="E31" s="12"/>
    </row>
    <row r="32" spans="1:5" s="1" customFormat="1" ht="18" customHeight="1">
      <c r="A32" s="6">
        <v>103060134</v>
      </c>
      <c r="B32" s="7" t="s">
        <v>35</v>
      </c>
      <c r="C32" s="8"/>
      <c r="D32" s="8"/>
      <c r="E32" s="12"/>
    </row>
    <row r="33" spans="1:5" s="1" customFormat="1" ht="18" customHeight="1">
      <c r="A33" s="6">
        <v>103060198</v>
      </c>
      <c r="B33" s="7" t="s">
        <v>36</v>
      </c>
      <c r="C33" s="8">
        <f>25.86+(0+267)+(0+439.11)</f>
        <v>731.97</v>
      </c>
      <c r="D33" s="8">
        <f>13.5+(0+0)+(2435.03+535)+630</f>
        <v>3613.53</v>
      </c>
      <c r="E33" s="12">
        <f>D33/C33*100%</f>
        <v>4.9367</v>
      </c>
    </row>
    <row r="34" spans="1:5" s="1" customFormat="1" ht="18" customHeight="1">
      <c r="A34" s="6">
        <v>1030602</v>
      </c>
      <c r="B34" s="7" t="s">
        <v>37</v>
      </c>
      <c r="C34" s="8">
        <f>SUM(C35:C38)</f>
        <v>2328.66</v>
      </c>
      <c r="D34" s="8"/>
      <c r="E34" s="12">
        <f>D34/C34*100%</f>
        <v>0</v>
      </c>
    </row>
    <row r="35" spans="1:5" s="1" customFormat="1" ht="18" customHeight="1">
      <c r="A35" s="6">
        <v>103060202</v>
      </c>
      <c r="B35" s="7" t="s">
        <v>38</v>
      </c>
      <c r="C35" s="8">
        <v>1200</v>
      </c>
      <c r="D35" s="8"/>
      <c r="E35" s="12">
        <f>D35/C35*100%</f>
        <v>0</v>
      </c>
    </row>
    <row r="36" spans="1:5" s="1" customFormat="1" ht="18" customHeight="1">
      <c r="A36" s="6">
        <v>103060103</v>
      </c>
      <c r="B36" s="7" t="s">
        <v>39</v>
      </c>
      <c r="C36" s="8">
        <v>1128.66</v>
      </c>
      <c r="D36" s="8"/>
      <c r="E36" s="12"/>
    </row>
    <row r="37" spans="1:5" s="1" customFormat="1" ht="18" customHeight="1">
      <c r="A37" s="6">
        <v>103060104</v>
      </c>
      <c r="B37" s="7" t="s">
        <v>40</v>
      </c>
      <c r="C37" s="8"/>
      <c r="D37" s="8"/>
      <c r="E37" s="12"/>
    </row>
    <row r="38" spans="1:5" s="1" customFormat="1" ht="18" customHeight="1">
      <c r="A38" s="6">
        <v>103060105</v>
      </c>
      <c r="B38" s="7" t="s">
        <v>41</v>
      </c>
      <c r="C38" s="8"/>
      <c r="D38" s="8"/>
      <c r="E38" s="12"/>
    </row>
    <row r="39" spans="1:5" s="1" customFormat="1" ht="18" customHeight="1">
      <c r="A39" s="6">
        <v>1030603</v>
      </c>
      <c r="B39" s="7" t="s">
        <v>42</v>
      </c>
      <c r="C39" s="8"/>
      <c r="D39" s="8"/>
      <c r="E39" s="12"/>
    </row>
    <row r="40" spans="1:5" s="1" customFormat="1" ht="18" customHeight="1">
      <c r="A40" s="6">
        <v>103060304</v>
      </c>
      <c r="B40" s="7" t="s">
        <v>43</v>
      </c>
      <c r="C40" s="8"/>
      <c r="D40" s="8"/>
      <c r="E40" s="12"/>
    </row>
    <row r="41" spans="1:5" s="1" customFormat="1" ht="18" customHeight="1">
      <c r="A41" s="6">
        <v>103060105</v>
      </c>
      <c r="B41" s="7" t="s">
        <v>44</v>
      </c>
      <c r="C41" s="8"/>
      <c r="D41" s="8"/>
      <c r="E41" s="12"/>
    </row>
    <row r="42" spans="1:5" s="1" customFormat="1" ht="18" customHeight="1">
      <c r="A42" s="6">
        <v>103060107</v>
      </c>
      <c r="B42" s="7" t="s">
        <v>45</v>
      </c>
      <c r="C42" s="8"/>
      <c r="D42" s="8"/>
      <c r="E42" s="12"/>
    </row>
    <row r="43" spans="1:5" s="1" customFormat="1" ht="18" customHeight="1">
      <c r="A43" s="6">
        <v>103060107</v>
      </c>
      <c r="B43" s="7" t="s">
        <v>46</v>
      </c>
      <c r="C43" s="8"/>
      <c r="D43" s="8"/>
      <c r="E43" s="12"/>
    </row>
    <row r="44" spans="1:5" s="1" customFormat="1" ht="18" customHeight="1">
      <c r="A44" s="6">
        <v>1030604</v>
      </c>
      <c r="B44" s="7" t="s">
        <v>47</v>
      </c>
      <c r="C44" s="8"/>
      <c r="D44" s="8"/>
      <c r="E44" s="12"/>
    </row>
    <row r="45" spans="1:5" s="1" customFormat="1" ht="18" customHeight="1">
      <c r="A45" s="6">
        <v>103060401</v>
      </c>
      <c r="B45" s="7" t="s">
        <v>48</v>
      </c>
      <c r="C45" s="8"/>
      <c r="D45" s="8"/>
      <c r="E45" s="12"/>
    </row>
    <row r="46" spans="1:5" s="1" customFormat="1" ht="18" customHeight="1">
      <c r="A46" s="6">
        <v>103060402</v>
      </c>
      <c r="B46" s="7" t="s">
        <v>49</v>
      </c>
      <c r="C46" s="8"/>
      <c r="D46" s="8"/>
      <c r="E46" s="12"/>
    </row>
    <row r="47" spans="1:5" s="1" customFormat="1" ht="18" customHeight="1">
      <c r="A47" s="6">
        <v>103060498</v>
      </c>
      <c r="B47" s="7" t="s">
        <v>50</v>
      </c>
      <c r="C47" s="8"/>
      <c r="D47" s="8"/>
      <c r="E47" s="12"/>
    </row>
    <row r="48" spans="1:5" s="1" customFormat="1" ht="18" customHeight="1">
      <c r="A48" s="6">
        <v>1030698</v>
      </c>
      <c r="B48" s="7" t="s">
        <v>51</v>
      </c>
      <c r="C48" s="8"/>
      <c r="D48" s="8"/>
      <c r="E48" s="12"/>
    </row>
    <row r="49" spans="1:5" s="1" customFormat="1" ht="18" customHeight="1">
      <c r="A49" s="10"/>
      <c r="B49" s="10" t="s">
        <v>52</v>
      </c>
      <c r="C49" s="8">
        <f>C5+C34+C39+C44+C48</f>
        <v>40525.45</v>
      </c>
      <c r="D49" s="8">
        <f>D5+D34+D39+D44+D48</f>
        <v>55871.28</v>
      </c>
      <c r="E49" s="12">
        <f>D49/C49*100%</f>
        <v>1.3787</v>
      </c>
    </row>
    <row r="50" spans="1:5" s="1" customFormat="1" ht="13.5">
      <c r="A50" s="11"/>
      <c r="B50" s="11"/>
      <c r="C50" s="11"/>
      <c r="D50" s="11"/>
      <c r="E50" s="11"/>
    </row>
    <row r="51" spans="1:5" s="1" customFormat="1" ht="13.5">
      <c r="A51" s="11"/>
      <c r="B51" s="11"/>
      <c r="C51" s="11"/>
      <c r="D51" s="11"/>
      <c r="E51" s="11"/>
    </row>
    <row r="52" spans="1:5" s="1" customFormat="1" ht="13.5">
      <c r="A52" s="11"/>
      <c r="B52" s="11"/>
      <c r="C52" s="11"/>
      <c r="D52" s="11"/>
      <c r="E52" s="11"/>
    </row>
    <row r="53" spans="1:5" s="1" customFormat="1" ht="13.5">
      <c r="A53" s="11"/>
      <c r="B53" s="11"/>
      <c r="C53" s="11"/>
      <c r="D53" s="11"/>
      <c r="E53" s="11"/>
    </row>
    <row r="54" spans="1:5" s="1" customFormat="1" ht="13.5">
      <c r="A54" s="11"/>
      <c r="B54" s="11"/>
      <c r="C54" s="11"/>
      <c r="D54" s="11"/>
      <c r="E54" s="11"/>
    </row>
    <row r="55" spans="1:5" s="1" customFormat="1" ht="13.5">
      <c r="A55" s="11"/>
      <c r="B55" s="11"/>
      <c r="C55" s="11"/>
      <c r="D55" s="11"/>
      <c r="E55" s="11"/>
    </row>
    <row r="56" spans="1:5" s="1" customFormat="1" ht="13.5">
      <c r="A56" s="11"/>
      <c r="B56" s="11"/>
      <c r="C56" s="11"/>
      <c r="D56" s="11"/>
      <c r="E56" s="11"/>
    </row>
    <row r="57" spans="1:5" s="1" customFormat="1" ht="13.5">
      <c r="A57" s="11"/>
      <c r="B57" s="11"/>
      <c r="C57" s="11"/>
      <c r="D57" s="11"/>
      <c r="E57" s="11"/>
    </row>
    <row r="58" spans="1:5" s="1" customFormat="1" ht="13.5">
      <c r="A58" s="11"/>
      <c r="B58" s="11"/>
      <c r="C58" s="11"/>
      <c r="D58" s="11"/>
      <c r="E58" s="11"/>
    </row>
    <row r="59" spans="1:5" s="1" customFormat="1" ht="13.5">
      <c r="A59" s="11"/>
      <c r="B59" s="11"/>
      <c r="C59" s="11"/>
      <c r="D59" s="11"/>
      <c r="E59" s="11"/>
    </row>
  </sheetData>
  <sheetProtection/>
  <mergeCells count="2">
    <mergeCell ref="A1:E1"/>
    <mergeCell ref="A2:E2"/>
  </mergeCells>
  <printOptions/>
  <pageMargins left="0.75" right="0.75" top="1" bottom="1" header="0.5111111111111111" footer="0.5111111111111111"/>
  <pageSetup fitToHeight="1" fitToWidth="1" horizontalDpi="600" verticalDpi="600" orientation="portrait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木卡地玛</dc:creator>
  <cp:keywords/>
  <dc:description/>
  <cp:lastModifiedBy>gzty120</cp:lastModifiedBy>
  <cp:lastPrinted>2013-08-30T01:45:35Z</cp:lastPrinted>
  <dcterms:created xsi:type="dcterms:W3CDTF">2009-04-02T02:39:00Z</dcterms:created>
  <dcterms:modified xsi:type="dcterms:W3CDTF">2022-02-22T18:52:11Z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